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Eleições_'99_07" sheetId="1" r:id="rId1"/>
  </sheets>
  <definedNames/>
  <calcPr fullCalcOnLoad="1"/>
</workbook>
</file>

<file path=xl/sharedStrings.xml><?xml version="1.0" encoding="utf-8"?>
<sst xmlns="http://schemas.openxmlformats.org/spreadsheetml/2006/main" count="90" uniqueCount="46">
  <si>
    <t>descrição - tipos de despesa ( valores em € - euros)</t>
  </si>
  <si>
    <t>PR 2001</t>
  </si>
  <si>
    <t xml:space="preserve">PR 2006 </t>
  </si>
  <si>
    <t>AL 2001</t>
  </si>
  <si>
    <t>AL 2005</t>
  </si>
  <si>
    <t>AR 2002</t>
  </si>
  <si>
    <t>AR 2005</t>
  </si>
  <si>
    <t>PE 1999</t>
  </si>
  <si>
    <t>PE 2004</t>
  </si>
  <si>
    <t>REG 2000</t>
  </si>
  <si>
    <t>REG 2004</t>
  </si>
  <si>
    <t>RefNac 2007</t>
  </si>
  <si>
    <t>Transferência de verbas para as autarquias locais</t>
  </si>
  <si>
    <t xml:space="preserve"> - Despesas locais - transferência de verbas</t>
  </si>
  <si>
    <t>-</t>
  </si>
  <si>
    <t xml:space="preserve"> - Compensação aos membros das assembleias ou secções de voto</t>
  </si>
  <si>
    <t>Outras despesas correntes</t>
  </si>
  <si>
    <t xml:space="preserve"> - Aquisição de papel e impressão dos boletins de voto</t>
  </si>
  <si>
    <t xml:space="preserve"> - Aquisição de papel para impressão dos boletins de voto</t>
  </si>
  <si>
    <t xml:space="preserve"> - Transporte de boletins de voto</t>
  </si>
  <si>
    <t xml:space="preserve"> - Indemenização por tempos de antena - Televisões e Rádios </t>
  </si>
  <si>
    <t xml:space="preserve"> - Mobiliário eleitoral - Câmaras de voto</t>
  </si>
  <si>
    <t xml:space="preserve"> - Mobiliário eleitoral - Urnas de voto</t>
  </si>
  <si>
    <t xml:space="preserve"> - Material de apoio à eleição - Legislação, cartazes, folhetos, fotolitos, etc.</t>
  </si>
  <si>
    <t xml:space="preserve"> - Reembolso de despesas aos Governos Civis/Gab. M.R.</t>
  </si>
  <si>
    <t xml:space="preserve"> - Escrutínio provisório - ITIJ</t>
  </si>
  <si>
    <t xml:space="preserve"> - Comunicações</t>
  </si>
  <si>
    <t xml:space="preserve"> - Serviços de apoio técnico em matéria eleitoral</t>
  </si>
  <si>
    <t xml:space="preserve"> - Outras </t>
  </si>
  <si>
    <t>Votação dos eleitores Portugueses residentes no estrangeiro</t>
  </si>
  <si>
    <t xml:space="preserve">- </t>
  </si>
  <si>
    <t xml:space="preserve"> - Remessa dos boletins de voto para o estrangeiro (franquias postais)</t>
  </si>
  <si>
    <t xml:space="preserve"> - Mailing/envio de boletins de voto para o estrangeiro</t>
  </si>
  <si>
    <t xml:space="preserve"> - Pessoal contratado para apoio à organização do processo de votação</t>
  </si>
  <si>
    <t xml:space="preserve"> - Aluguer de de espaço para escrutínio dos votos do estrangeiro</t>
  </si>
  <si>
    <t xml:space="preserve"> - Outras despesas com a votação dos residentes no estrangeiro</t>
  </si>
  <si>
    <t>TOTAL</t>
  </si>
  <si>
    <t xml:space="preserve"> * despesas suportadas directamente pelo orçamento da DGAI-ae (STAPE)</t>
  </si>
  <si>
    <t>eleições e referendos</t>
  </si>
  <si>
    <t>PR - Presidente da República</t>
  </si>
  <si>
    <t>AR - Assembleia da República</t>
  </si>
  <si>
    <t>AL - órgão das Autarquias Locais</t>
  </si>
  <si>
    <t xml:space="preserve">REG - Assembleias Legislativas Regionais (Açores e Madeira) </t>
  </si>
  <si>
    <t>PE - Parlamento Europeu</t>
  </si>
  <si>
    <t>RefNac - Referendo Nacional</t>
  </si>
  <si>
    <t>DGAI - Administração Eleitoral (anteriormente STAPE)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</si>
</sst>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6" fillId="2" borderId="0" xfId="0" applyNumberFormat="1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87" zoomScaleNormal="87" workbookViewId="0" topLeftCell="A1">
      <selection activeCell="A1" sqref="A1"/>
    </sheetView>
  </sheetViews>
  <sheetFormatPr defaultColWidth="9.6640625" defaultRowHeight="15"/>
  <cols>
    <col min="1" max="1" width="45.6640625" style="2" customWidth="1"/>
    <col min="2" max="9" width="10.6640625" style="2" customWidth="1"/>
    <col min="10" max="10" width="8.6640625" style="2" customWidth="1"/>
    <col min="11" max="11" width="9.6640625" style="2" customWidth="1"/>
    <col min="12" max="12" width="11.6640625" style="2" customWidth="1"/>
    <col min="13" max="255" width="9.6640625" style="2" customWidth="1"/>
    <col min="256" max="16384" width="9.6640625" style="1" customWidth="1"/>
  </cols>
  <sheetData>
    <row r="1" spans="1:12" ht="1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2:12" ht="15">
      <c r="B2" s="3"/>
      <c r="C2" s="3"/>
      <c r="D2" s="3"/>
      <c r="E2" s="3"/>
      <c r="F2" s="3"/>
      <c r="G2" s="3"/>
      <c r="H2" s="3"/>
      <c r="I2" s="3"/>
      <c r="J2" s="3"/>
      <c r="K2" s="3"/>
      <c r="L2" s="5"/>
    </row>
    <row r="3" spans="1:12" ht="15">
      <c r="A3" s="6" t="s">
        <v>12</v>
      </c>
      <c r="B3" s="7">
        <f aca="true" t="shared" si="0" ref="B3:G3">SUM(B4:B5)</f>
        <v>2327518.585209645</v>
      </c>
      <c r="C3" s="7">
        <f t="shared" si="0"/>
        <v>4577931</v>
      </c>
      <c r="D3" s="7">
        <f t="shared" si="0"/>
        <v>2337945</v>
      </c>
      <c r="E3" s="7">
        <f t="shared" si="0"/>
        <v>4524734</v>
      </c>
      <c r="F3" s="7">
        <f t="shared" si="0"/>
        <v>4380059</v>
      </c>
      <c r="G3" s="7">
        <f t="shared" si="0"/>
        <v>4487264</v>
      </c>
      <c r="H3" s="7">
        <f>SUM(H5:H5)</f>
        <v>1860808</v>
      </c>
      <c r="I3" s="7">
        <f>SUM(I4:I5)</f>
        <v>4365348</v>
      </c>
      <c r="J3" s="7">
        <f>SUM(J4:J5)</f>
        <v>80562</v>
      </c>
      <c r="K3" s="7">
        <f>SUM(K4:K5)</f>
        <v>177830</v>
      </c>
      <c r="L3" s="8">
        <f>SUM(L4:L5)</f>
        <v>4634080.9</v>
      </c>
    </row>
    <row r="4" spans="1:12" ht="15">
      <c r="A4" s="2" t="s">
        <v>13</v>
      </c>
      <c r="B4" s="9">
        <f>81575361/200.482</f>
        <v>406896.18519368325</v>
      </c>
      <c r="C4" s="9">
        <v>411207</v>
      </c>
      <c r="D4" s="9">
        <v>403675</v>
      </c>
      <c r="E4" s="9">
        <v>411693</v>
      </c>
      <c r="F4" s="9">
        <v>404259</v>
      </c>
      <c r="G4" s="9">
        <v>409685</v>
      </c>
      <c r="H4" s="9">
        <v>377267</v>
      </c>
      <c r="I4" s="9">
        <v>404240</v>
      </c>
      <c r="J4" s="10" t="s">
        <v>14</v>
      </c>
      <c r="K4" s="10" t="s">
        <v>14</v>
      </c>
      <c r="L4" s="11">
        <v>419362.82</v>
      </c>
    </row>
    <row r="5" spans="1:12" ht="15">
      <c r="A5" s="2" t="s">
        <v>15</v>
      </c>
      <c r="B5" s="9">
        <f>385050220/200.482</f>
        <v>1920622.4000159616</v>
      </c>
      <c r="C5" s="9">
        <v>4166724</v>
      </c>
      <c r="D5" s="9">
        <v>1934270</v>
      </c>
      <c r="E5" s="9">
        <v>4113041</v>
      </c>
      <c r="F5" s="9">
        <v>3975800</v>
      </c>
      <c r="G5" s="9">
        <v>4077579</v>
      </c>
      <c r="H5" s="9">
        <v>1860808</v>
      </c>
      <c r="I5" s="9">
        <v>3961108</v>
      </c>
      <c r="J5" s="9">
        <v>80562</v>
      </c>
      <c r="K5" s="9">
        <v>177830</v>
      </c>
      <c r="L5" s="11">
        <v>4214718.08</v>
      </c>
    </row>
    <row r="6" spans="1:12" ht="15">
      <c r="A6" s="6" t="s">
        <v>16</v>
      </c>
      <c r="B6" s="7">
        <f aca="true" t="shared" si="1" ref="B6:L6">SUM(B7:B18)</f>
        <v>4190367.7334623556</v>
      </c>
      <c r="C6" s="7">
        <f t="shared" si="1"/>
        <v>4485299.18</v>
      </c>
      <c r="D6" s="7">
        <f t="shared" si="1"/>
        <v>1732424.7446952844</v>
      </c>
      <c r="E6" s="7">
        <f t="shared" si="1"/>
        <v>2100862</v>
      </c>
      <c r="F6" s="7">
        <f t="shared" si="1"/>
        <v>4182011</v>
      </c>
      <c r="G6" s="7">
        <f t="shared" si="1"/>
        <v>4546064</v>
      </c>
      <c r="H6" s="7">
        <f t="shared" si="1"/>
        <v>3975975</v>
      </c>
      <c r="I6" s="7">
        <f t="shared" si="1"/>
        <v>4276173</v>
      </c>
      <c r="J6" s="7">
        <f t="shared" si="1"/>
        <v>15656.081174369769</v>
      </c>
      <c r="K6" s="7">
        <f t="shared" si="1"/>
        <v>5398</v>
      </c>
      <c r="L6" s="8">
        <f t="shared" si="1"/>
        <v>4159789.82</v>
      </c>
    </row>
    <row r="7" spans="1:12" ht="15">
      <c r="A7" s="2" t="s">
        <v>17</v>
      </c>
      <c r="B7" s="9">
        <f>59859560/200.482</f>
        <v>298578.2264741972</v>
      </c>
      <c r="C7" s="9">
        <v>324448.04</v>
      </c>
      <c r="D7" s="10" t="s">
        <v>14</v>
      </c>
      <c r="E7" s="10" t="s">
        <v>14</v>
      </c>
      <c r="F7" s="9">
        <v>234171</v>
      </c>
      <c r="G7" s="9">
        <v>249616</v>
      </c>
      <c r="H7" s="9">
        <v>188954</v>
      </c>
      <c r="I7" s="9">
        <v>246184</v>
      </c>
      <c r="J7" s="10" t="s">
        <v>14</v>
      </c>
      <c r="K7" s="10" t="s">
        <v>14</v>
      </c>
      <c r="L7" s="11">
        <v>117493.11</v>
      </c>
    </row>
    <row r="8" spans="1:12" ht="15">
      <c r="A8" s="2" t="s">
        <v>18</v>
      </c>
      <c r="B8" s="10" t="s">
        <v>14</v>
      </c>
      <c r="C8" s="10" t="s">
        <v>14</v>
      </c>
      <c r="D8" s="9">
        <f>36830898/200.482</f>
        <v>183711.74469528437</v>
      </c>
      <c r="E8" s="9">
        <v>252820</v>
      </c>
      <c r="F8" s="10" t="s">
        <v>14</v>
      </c>
      <c r="G8" s="10" t="s">
        <v>14</v>
      </c>
      <c r="H8" s="10" t="s">
        <v>14</v>
      </c>
      <c r="I8" s="10" t="s">
        <v>14</v>
      </c>
      <c r="J8" s="9">
        <v>1255</v>
      </c>
      <c r="K8" s="9">
        <v>2695</v>
      </c>
      <c r="L8" s="10" t="s">
        <v>14</v>
      </c>
    </row>
    <row r="9" spans="1:12" ht="15">
      <c r="A9" s="2" t="s">
        <v>19</v>
      </c>
      <c r="B9" s="9">
        <f>2256709/200.482</f>
        <v>11256.41703494578</v>
      </c>
      <c r="C9" s="9">
        <v>5888</v>
      </c>
      <c r="D9" s="9"/>
      <c r="E9" s="9"/>
      <c r="F9" s="9">
        <v>12321</v>
      </c>
      <c r="G9" s="9">
        <v>6521</v>
      </c>
      <c r="H9" s="9">
        <v>4996</v>
      </c>
      <c r="I9" s="9">
        <v>9603</v>
      </c>
      <c r="J9" s="10" t="s">
        <v>14</v>
      </c>
      <c r="K9" s="10" t="s">
        <v>14</v>
      </c>
      <c r="L9" s="11">
        <v>6372.5</v>
      </c>
    </row>
    <row r="10" spans="1:12" ht="15">
      <c r="A10" s="2" t="s">
        <v>20</v>
      </c>
      <c r="B10" s="9">
        <f>711738665/200.482</f>
        <v>3550137.493640327</v>
      </c>
      <c r="C10" s="9">
        <v>3827026.14</v>
      </c>
      <c r="D10" s="9">
        <v>1181123</v>
      </c>
      <c r="E10" s="9">
        <v>1433276</v>
      </c>
      <c r="F10" s="9">
        <v>3716356</v>
      </c>
      <c r="G10" s="9">
        <v>4089215</v>
      </c>
      <c r="H10" s="9">
        <v>3385857</v>
      </c>
      <c r="I10" s="9">
        <v>3753206</v>
      </c>
      <c r="J10" s="10" t="s">
        <v>14</v>
      </c>
      <c r="K10" s="10" t="s">
        <v>14</v>
      </c>
      <c r="L10" s="11">
        <v>3732197.37</v>
      </c>
    </row>
    <row r="11" spans="1:12" ht="15">
      <c r="A11" s="2" t="s">
        <v>21</v>
      </c>
      <c r="B11" s="9">
        <f>20826000/200.482</f>
        <v>103879.65004339542</v>
      </c>
      <c r="C11" s="9">
        <v>1482</v>
      </c>
      <c r="D11" s="9">
        <v>149026</v>
      </c>
      <c r="E11" s="9">
        <v>103455</v>
      </c>
      <c r="F11" s="10" t="s">
        <v>14</v>
      </c>
      <c r="G11" s="10" t="s">
        <v>14</v>
      </c>
      <c r="H11" s="9">
        <v>48438</v>
      </c>
      <c r="I11" s="10" t="s">
        <v>14</v>
      </c>
      <c r="J11" s="9">
        <f>1341424/200.482</f>
        <v>6690.994702766333</v>
      </c>
      <c r="K11" s="10" t="s">
        <v>14</v>
      </c>
      <c r="L11" s="10" t="s">
        <v>14</v>
      </c>
    </row>
    <row r="12" spans="1:12" ht="15">
      <c r="A12" s="2" t="s">
        <v>22</v>
      </c>
      <c r="B12" s="9">
        <f>5148000/200.482</f>
        <v>25678.115741064037</v>
      </c>
      <c r="C12" s="10" t="s">
        <v>14</v>
      </c>
      <c r="D12" s="9">
        <v>14380</v>
      </c>
      <c r="E12" s="9">
        <v>36042</v>
      </c>
      <c r="F12" s="10" t="s">
        <v>14</v>
      </c>
      <c r="G12" s="10" t="s">
        <v>14</v>
      </c>
      <c r="H12" s="10" t="s">
        <v>14</v>
      </c>
      <c r="I12" s="10" t="s">
        <v>14</v>
      </c>
      <c r="J12" s="9">
        <f>1373720/200.482</f>
        <v>6852.086471603436</v>
      </c>
      <c r="K12" s="9">
        <v>458</v>
      </c>
      <c r="L12" s="10" t="s">
        <v>14</v>
      </c>
    </row>
    <row r="13" spans="1:12" ht="15">
      <c r="A13" s="2" t="s">
        <v>23</v>
      </c>
      <c r="B13" s="9">
        <f>(4412195+3941455)/200.482</f>
        <v>41667.83052842649</v>
      </c>
      <c r="C13" s="9">
        <v>32035</v>
      </c>
      <c r="D13" s="9">
        <v>44344</v>
      </c>
      <c r="E13" s="9">
        <v>32594</v>
      </c>
      <c r="F13" s="9">
        <v>31882</v>
      </c>
      <c r="G13" s="9">
        <v>21606</v>
      </c>
      <c r="H13" s="9">
        <v>46217</v>
      </c>
      <c r="I13" s="9">
        <f>27725+19743</f>
        <v>47468</v>
      </c>
      <c r="J13" s="10" t="s">
        <v>14</v>
      </c>
      <c r="K13" s="9">
        <v>626</v>
      </c>
      <c r="L13" s="11">
        <v>28185.51</v>
      </c>
    </row>
    <row r="14" spans="1:12" ht="15">
      <c r="A14" s="2" t="s">
        <v>24</v>
      </c>
      <c r="B14" s="9">
        <v>69641</v>
      </c>
      <c r="C14" s="9">
        <v>72129</v>
      </c>
      <c r="D14" s="9">
        <v>70311</v>
      </c>
      <c r="E14" s="9">
        <v>72836</v>
      </c>
      <c r="F14" s="9">
        <v>72128</v>
      </c>
      <c r="G14" s="9">
        <v>73295</v>
      </c>
      <c r="H14" s="9">
        <v>64086</v>
      </c>
      <c r="I14" s="9">
        <v>72232</v>
      </c>
      <c r="J14" s="10" t="s">
        <v>14</v>
      </c>
      <c r="K14" s="9"/>
      <c r="L14" s="11">
        <v>70064.41</v>
      </c>
    </row>
    <row r="15" spans="1:12" ht="15">
      <c r="A15" s="2" t="s">
        <v>25</v>
      </c>
      <c r="B15" s="9">
        <v>59856</v>
      </c>
      <c r="C15" s="9">
        <v>150000</v>
      </c>
      <c r="D15" s="9">
        <v>59856</v>
      </c>
      <c r="E15" s="9">
        <v>60000</v>
      </c>
      <c r="F15" s="9">
        <v>62349</v>
      </c>
      <c r="G15" s="9">
        <v>60000</v>
      </c>
      <c r="H15" s="9">
        <v>39904</v>
      </c>
      <c r="I15" s="9">
        <v>75000</v>
      </c>
      <c r="J15" s="10" t="s">
        <v>14</v>
      </c>
      <c r="K15" s="9">
        <v>588</v>
      </c>
      <c r="L15" s="11">
        <v>120000</v>
      </c>
    </row>
    <row r="16" spans="1:12" ht="15">
      <c r="A16" s="2" t="s">
        <v>26</v>
      </c>
      <c r="B16" s="9">
        <v>29673</v>
      </c>
      <c r="C16" s="9">
        <v>55327</v>
      </c>
      <c r="D16" s="9">
        <v>29673</v>
      </c>
      <c r="E16" s="9">
        <v>89623</v>
      </c>
      <c r="F16" s="9">
        <v>34651</v>
      </c>
      <c r="G16" s="9">
        <v>34270</v>
      </c>
      <c r="H16" s="9">
        <v>136038</v>
      </c>
      <c r="I16" s="9">
        <v>56336</v>
      </c>
      <c r="J16" s="9">
        <v>858</v>
      </c>
      <c r="K16" s="9">
        <v>1031</v>
      </c>
      <c r="L16" s="11">
        <v>80199.06</v>
      </c>
    </row>
    <row r="17" spans="1:12" ht="15">
      <c r="A17" s="2" t="s">
        <v>27</v>
      </c>
      <c r="B17" s="10" t="s">
        <v>14</v>
      </c>
      <c r="C17" s="9">
        <v>6420</v>
      </c>
      <c r="D17" s="10" t="s">
        <v>14</v>
      </c>
      <c r="E17" s="9">
        <v>7412</v>
      </c>
      <c r="F17" s="9">
        <v>7482</v>
      </c>
      <c r="G17" s="9">
        <v>3539</v>
      </c>
      <c r="H17" s="9">
        <v>7995</v>
      </c>
      <c r="I17" s="9">
        <v>2453</v>
      </c>
      <c r="J17" s="10" t="s">
        <v>14</v>
      </c>
      <c r="K17" s="10" t="s">
        <v>14</v>
      </c>
      <c r="L17" s="11">
        <v>2645</v>
      </c>
    </row>
    <row r="18" spans="1:12" ht="15">
      <c r="A18" s="2" t="s">
        <v>28</v>
      </c>
      <c r="B18" s="10" t="s">
        <v>14</v>
      </c>
      <c r="C18" s="9">
        <v>10544</v>
      </c>
      <c r="D18" s="10" t="s">
        <v>14</v>
      </c>
      <c r="E18" s="9">
        <v>12804</v>
      </c>
      <c r="F18" s="9">
        <v>10671</v>
      </c>
      <c r="G18" s="9">
        <v>8002</v>
      </c>
      <c r="H18" s="9">
        <v>53490</v>
      </c>
      <c r="I18" s="9">
        <v>13691</v>
      </c>
      <c r="J18" s="10" t="s">
        <v>14</v>
      </c>
      <c r="K18" s="10" t="s">
        <v>14</v>
      </c>
      <c r="L18" s="11">
        <v>2632.86</v>
      </c>
    </row>
    <row r="19" spans="1:12" ht="15">
      <c r="A19" s="6" t="s">
        <v>29</v>
      </c>
      <c r="B19" s="7">
        <f>SUM(B20:B26)</f>
        <v>101725.69108448639</v>
      </c>
      <c r="C19" s="7">
        <f>SUM(C20:C26)</f>
        <v>139542</v>
      </c>
      <c r="D19" s="12" t="s">
        <v>30</v>
      </c>
      <c r="E19" s="12" t="s">
        <v>14</v>
      </c>
      <c r="F19" s="7">
        <f>SUM(F20:F26)</f>
        <v>417353</v>
      </c>
      <c r="G19" s="7">
        <f>SUM(G20:G26)</f>
        <v>470433</v>
      </c>
      <c r="H19" s="7">
        <f>SUM(H20:H26)</f>
        <v>238139</v>
      </c>
      <c r="I19" s="7">
        <f>SUM(I20:I26)</f>
        <v>223178</v>
      </c>
      <c r="J19" s="7"/>
      <c r="K19" s="7"/>
      <c r="L19" s="11"/>
    </row>
    <row r="20" spans="1:12" ht="15">
      <c r="A20" s="2" t="s">
        <v>31</v>
      </c>
      <c r="B20" s="9"/>
      <c r="C20" s="9"/>
      <c r="D20" s="9"/>
      <c r="E20" s="9"/>
      <c r="F20" s="9">
        <v>326256</v>
      </c>
      <c r="G20" s="9">
        <v>400538</v>
      </c>
      <c r="H20" s="9">
        <v>188157</v>
      </c>
      <c r="I20" s="9">
        <v>161220</v>
      </c>
      <c r="J20" s="9"/>
      <c r="K20" s="9"/>
      <c r="L20" s="11"/>
    </row>
    <row r="21" spans="1:12" ht="15">
      <c r="A21" s="2" t="s">
        <v>32</v>
      </c>
      <c r="B21" s="9"/>
      <c r="C21" s="9"/>
      <c r="D21" s="9"/>
      <c r="E21" s="9"/>
      <c r="F21" s="9">
        <v>43999</v>
      </c>
      <c r="G21" s="9">
        <v>20866</v>
      </c>
      <c r="H21" s="9">
        <v>19850</v>
      </c>
      <c r="I21" s="9">
        <v>29275</v>
      </c>
      <c r="J21" s="9"/>
      <c r="K21" s="9"/>
      <c r="L21" s="11"/>
    </row>
    <row r="22" spans="1:12" ht="15">
      <c r="A22" s="2" t="s">
        <v>33</v>
      </c>
      <c r="B22" s="9"/>
      <c r="C22" s="9"/>
      <c r="D22" s="9"/>
      <c r="E22" s="9"/>
      <c r="F22" s="9">
        <v>17722</v>
      </c>
      <c r="G22" s="9">
        <v>30835</v>
      </c>
      <c r="H22" s="9">
        <v>12525</v>
      </c>
      <c r="I22" s="9">
        <v>15911</v>
      </c>
      <c r="J22" s="9"/>
      <c r="K22" s="9"/>
      <c r="L22" s="11"/>
    </row>
    <row r="23" spans="1:12" ht="15">
      <c r="A23" s="2" t="s">
        <v>15</v>
      </c>
      <c r="B23" s="9">
        <f>20394170/200.482</f>
        <v>101725.69108448639</v>
      </c>
      <c r="C23" s="9">
        <v>139542</v>
      </c>
      <c r="D23" s="9"/>
      <c r="E23" s="9"/>
      <c r="F23" s="9">
        <v>12071</v>
      </c>
      <c r="G23" s="9">
        <v>10575</v>
      </c>
      <c r="H23" s="9">
        <v>3267</v>
      </c>
      <c r="I23" s="9">
        <v>5450</v>
      </c>
      <c r="J23" s="9"/>
      <c r="K23" s="9"/>
      <c r="L23" s="11"/>
    </row>
    <row r="24" spans="1:12" ht="15">
      <c r="A24" s="2" t="s">
        <v>34</v>
      </c>
      <c r="B24" s="9"/>
      <c r="C24" s="9"/>
      <c r="D24" s="9"/>
      <c r="E24" s="9"/>
      <c r="F24" s="9">
        <v>9628</v>
      </c>
      <c r="G24" s="9">
        <v>2982</v>
      </c>
      <c r="H24" s="9">
        <v>4790</v>
      </c>
      <c r="I24" s="9">
        <v>6926</v>
      </c>
      <c r="J24" s="9"/>
      <c r="K24" s="9"/>
      <c r="L24" s="11"/>
    </row>
    <row r="25" spans="1:12" ht="15">
      <c r="A25" s="2" t="s">
        <v>22</v>
      </c>
      <c r="B25" s="9"/>
      <c r="C25" s="9"/>
      <c r="D25" s="9"/>
      <c r="E25" s="9"/>
      <c r="F25" s="9">
        <v>3071</v>
      </c>
      <c r="G25" s="10" t="s">
        <v>14</v>
      </c>
      <c r="H25" s="10" t="s">
        <v>14</v>
      </c>
      <c r="I25" s="10" t="s">
        <v>14</v>
      </c>
      <c r="J25" s="9"/>
      <c r="K25" s="9"/>
      <c r="L25" s="11"/>
    </row>
    <row r="26" spans="1:12" ht="15">
      <c r="A26" s="2" t="s">
        <v>35</v>
      </c>
      <c r="B26" s="9"/>
      <c r="C26" s="9"/>
      <c r="D26" s="9"/>
      <c r="E26" s="9"/>
      <c r="F26" s="9">
        <v>4606</v>
      </c>
      <c r="G26" s="9">
        <v>4637</v>
      </c>
      <c r="H26" s="9">
        <v>9550</v>
      </c>
      <c r="I26" s="9">
        <v>4396</v>
      </c>
      <c r="J26" s="9"/>
      <c r="K26" s="9"/>
      <c r="L26" s="11"/>
    </row>
    <row r="27" spans="1:12" ht="15">
      <c r="A27" s="6" t="s">
        <v>36</v>
      </c>
      <c r="B27" s="7">
        <f aca="true" t="shared" si="2" ref="B27:L27">B3+B6+B19</f>
        <v>6619612.009756487</v>
      </c>
      <c r="C27" s="13">
        <f t="shared" si="2"/>
        <v>9202772.18</v>
      </c>
      <c r="D27" s="7">
        <f>SUM(D3,D6,D19)</f>
        <v>4070369.7446952844</v>
      </c>
      <c r="E27" s="7">
        <f>SUM(E3,E6,E19)</f>
        <v>6625596</v>
      </c>
      <c r="F27" s="7">
        <f t="shared" si="2"/>
        <v>8979423</v>
      </c>
      <c r="G27" s="7">
        <f t="shared" si="2"/>
        <v>9503761</v>
      </c>
      <c r="H27" s="7">
        <f t="shared" si="2"/>
        <v>6074922</v>
      </c>
      <c r="I27" s="7">
        <f t="shared" si="2"/>
        <v>8864699</v>
      </c>
      <c r="J27" s="7">
        <f t="shared" si="2"/>
        <v>96218.08117436977</v>
      </c>
      <c r="K27" s="7">
        <f t="shared" si="2"/>
        <v>183228</v>
      </c>
      <c r="L27" s="8">
        <f t="shared" si="2"/>
        <v>8793870.72</v>
      </c>
    </row>
    <row r="29" ht="15">
      <c r="A29" s="14" t="s">
        <v>37</v>
      </c>
    </row>
    <row r="30" ht="15">
      <c r="A30" s="2" t="s">
        <v>38</v>
      </c>
    </row>
    <row r="31" ht="15">
      <c r="A31" s="2" t="s">
        <v>39</v>
      </c>
    </row>
    <row r="32" ht="15">
      <c r="A32" s="2" t="s">
        <v>40</v>
      </c>
    </row>
    <row r="33" ht="15">
      <c r="A33" s="2" t="s">
        <v>41</v>
      </c>
    </row>
    <row r="34" ht="15">
      <c r="A34" s="2" t="s">
        <v>42</v>
      </c>
    </row>
    <row r="35" ht="15">
      <c r="A35" s="2" t="s">
        <v>43</v>
      </c>
    </row>
    <row r="36" ht="15">
      <c r="A36" s="2" t="s">
        <v>44</v>
      </c>
    </row>
    <row r="38" ht="15">
      <c r="A38" s="15" t="s">
        <v>45</v>
      </c>
    </row>
  </sheetData>
  <printOptions gridLines="1"/>
  <pageMargins left="0.5" right="0.5" top="0.5" bottom="0.5" header="0" footer="0"/>
  <pageSetup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ajr</cp:lastModifiedBy>
  <dcterms:created xsi:type="dcterms:W3CDTF">2008-07-25T15:38:07Z</dcterms:created>
  <dcterms:modified xsi:type="dcterms:W3CDTF">2008-07-25T15:38:59Z</dcterms:modified>
  <cp:category/>
  <cp:version/>
  <cp:contentType/>
  <cp:contentStatus/>
</cp:coreProperties>
</file>